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<sst xmlns="http://schemas.openxmlformats.org/spreadsheetml/2006/main" count="101" uniqueCount="77">
  <si>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CASH BUDGET WORKSHEET</t>
  </si>
  <si>
    <t>Review the "Cash Budget Worksheet Model" paper.</t>
  </si>
  <si>
    <t>Enter the sources and uses of cash where appropriate  ---  in the red numbered cells.</t>
  </si>
  <si>
    <t>Remaining cells will be calculated</t>
  </si>
  <si>
    <t>If the "Estimated Ending Last Day Cash Balance" is negative, take corrective action until positive.</t>
  </si>
  <si>
    <t>ESTIMATE OF FIRST DAY CASH</t>
  </si>
  <si>
    <t>Where to get the Data</t>
  </si>
  <si>
    <t>SOURCE</t>
  </si>
  <si>
    <t>USE</t>
  </si>
  <si>
    <t>ESTIMATE OF LAST DAY CASH</t>
  </si>
  <si>
    <t>Beginning Cash</t>
  </si>
  <si>
    <t>BS-CA</t>
  </si>
  <si>
    <t>Ending First Day Cash Balance</t>
  </si>
  <si>
    <t>1/2 Beginning Accounts Rec</t>
  </si>
  <si>
    <t>Carry-over Emergency Loan</t>
  </si>
  <si>
    <t>BS-CL</t>
  </si>
  <si>
    <t>PRODUCT PURCHASES</t>
  </si>
  <si>
    <t>WP times D</t>
  </si>
  <si>
    <t>Equip Purchases</t>
  </si>
  <si>
    <t>D</t>
  </si>
  <si>
    <t>CASH Total Receipts</t>
  </si>
  <si>
    <t>EST</t>
  </si>
  <si>
    <t>Equip Sales</t>
  </si>
  <si>
    <t>Other Income</t>
  </si>
  <si>
    <t>Storage Purchases</t>
  </si>
  <si>
    <t>Tot Oper Exp - Depreciation</t>
  </si>
  <si>
    <t>Beginning Payables</t>
  </si>
  <si>
    <t>Ending Payables</t>
  </si>
  <si>
    <t>New Loan</t>
  </si>
  <si>
    <t>Long-term Loan Int Expense</t>
  </si>
  <si>
    <t>CALC-BS</t>
  </si>
  <si>
    <t>Pre-Pay Loan</t>
  </si>
  <si>
    <t>Emergency Loan Int Expense (for First Day Emerg. Loan)</t>
  </si>
  <si>
    <t>EST-CALC</t>
  </si>
  <si>
    <t>Beginning Loan Due</t>
  </si>
  <si>
    <t>Tax</t>
  </si>
  <si>
    <t>P&amp;L-EST</t>
  </si>
  <si>
    <t>New Issue Stock</t>
  </si>
  <si>
    <t>DIV</t>
  </si>
  <si>
    <t>Call Investments</t>
  </si>
  <si>
    <t>Estimated Last Day Cash Totals</t>
  </si>
  <si>
    <t>Make Investment</t>
  </si>
  <si>
    <t>Estimated Ending Last Day Cash Balance</t>
  </si>
  <si>
    <t>Estimated First Day Cash Totals</t>
  </si>
  <si>
    <t>Equipment. Storage Purchase/Sales for FIRST DAY CASH NEEDS</t>
  </si>
  <si>
    <t>Product Purchases for LAST DAY CASH NEEDS</t>
  </si>
  <si>
    <t>Equip Sales/Purchases</t>
  </si>
  <si>
    <t>Number  + or _</t>
  </si>
  <si>
    <t>Purchase Price</t>
  </si>
  <si>
    <t>Product Purchases</t>
  </si>
  <si>
    <t xml:space="preserve">Number Ordered </t>
  </si>
  <si>
    <t>Wholesale Price</t>
  </si>
  <si>
    <t>TOTAL $</t>
  </si>
  <si>
    <t>Pickup</t>
  </si>
  <si>
    <t>ST. GOODS</t>
  </si>
  <si>
    <t>Floater</t>
  </si>
  <si>
    <t>BULK BLENDS</t>
  </si>
  <si>
    <t>VRT</t>
  </si>
  <si>
    <t>UREA</t>
  </si>
  <si>
    <t>Nurse</t>
  </si>
  <si>
    <t>ANHYDROUS</t>
  </si>
  <si>
    <t>Chem Sprayer</t>
  </si>
  <si>
    <t>LIQUID NITROGEN 28%</t>
  </si>
  <si>
    <t>NH3 Applic</t>
  </si>
  <si>
    <t>LIME</t>
  </si>
  <si>
    <t>NH3 Nurse</t>
  </si>
  <si>
    <t>N-SERVE (Acre)</t>
  </si>
  <si>
    <t>Dry Cart</t>
  </si>
  <si>
    <t>CHEM  Packaged  (Acre)</t>
  </si>
  <si>
    <t>Chem Store</t>
  </si>
  <si>
    <t>CHEM  (Acre)</t>
  </si>
  <si>
    <t>Dry Store</t>
  </si>
  <si>
    <t>TOTAL</t>
  </si>
  <si>
    <t>Liq Store</t>
  </si>
  <si>
    <t>Anhyd Store</t>
  </si>
  <si>
    <r>
      <t>NOTE:</t>
    </r>
    <r>
      <rPr>
        <b/>
        <sz val="12"/>
        <rFont val="Times New Roman"/>
        <family val="1"/>
      </rPr>
      <t xml:space="preserve"> “Late Orders” cost 10 percent more [wholesale price X 1.10]  “Late Orders” in the LAST FALL Period add an additional$41,360 to Product Purchases.</t>
    </r>
  </si>
  <si>
    <t>See the “Sales and Inventory Report in Table 21A.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</si>
</sst>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8">
    <font>
      <sz val="10"/>
      <name val="Times New Roman"/>
      <family val="0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Castellar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4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164" fontId="6" fillId="0" borderId="1" xfId="0" applyNumberFormat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/>
    </xf>
    <xf numFmtId="164" fontId="5" fillId="0" borderId="1" xfId="0" applyNumberFormat="1" applyFont="1" applyBorder="1" applyAlignment="1" applyProtection="1">
      <alignment wrapText="1"/>
      <protection/>
    </xf>
    <xf numFmtId="0" fontId="5" fillId="2" borderId="1" xfId="0" applyFont="1" applyFill="1" applyBorder="1" applyAlignment="1" applyProtection="1">
      <alignment wrapText="1"/>
      <protection/>
    </xf>
    <xf numFmtId="164" fontId="7" fillId="0" borderId="1" xfId="0" applyNumberFormat="1" applyFont="1" applyBorder="1" applyAlignment="1" applyProtection="1">
      <alignment wrapText="1"/>
      <protection locked="0"/>
    </xf>
    <xf numFmtId="164" fontId="8" fillId="0" borderId="1" xfId="0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right" wrapText="1"/>
      <protection/>
    </xf>
    <xf numFmtId="164" fontId="0" fillId="0" borderId="1" xfId="0" applyNumberFormat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3" fontId="0" fillId="0" borderId="0" xfId="0" applyNumberFormat="1" applyBorder="1" applyAlignment="1" applyProtection="1">
      <alignment wrapText="1"/>
      <protection/>
    </xf>
    <xf numFmtId="0" fontId="0" fillId="4" borderId="0" xfId="0" applyFill="1" applyBorder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4" fillId="0" borderId="1" xfId="0" applyFont="1" applyBorder="1" applyAlignment="1" applyProtection="1">
      <alignment wrapText="1"/>
      <protection/>
    </xf>
    <xf numFmtId="0" fontId="10" fillId="0" borderId="1" xfId="0" applyFont="1" applyBorder="1" applyAlignment="1" applyProtection="1">
      <alignment horizontal="center" wrapText="1"/>
      <protection/>
    </xf>
    <xf numFmtId="0" fontId="10" fillId="0" borderId="1" xfId="0" applyFont="1" applyBorder="1" applyAlignment="1" applyProtection="1">
      <alignment horizontal="center" vertical="top" wrapText="1"/>
      <protection/>
    </xf>
    <xf numFmtId="0" fontId="7" fillId="0" borderId="1" xfId="0" applyFont="1" applyBorder="1" applyAlignment="1" applyProtection="1">
      <alignment horizontal="center" wrapText="1"/>
      <protection locked="0"/>
    </xf>
    <xf numFmtId="6" fontId="5" fillId="0" borderId="1" xfId="0" applyNumberFormat="1" applyFont="1" applyBorder="1" applyAlignment="1" applyProtection="1">
      <alignment horizontal="right" wrapText="1"/>
      <protection/>
    </xf>
    <xf numFmtId="164" fontId="4" fillId="0" borderId="1" xfId="0" applyNumberFormat="1" applyFont="1" applyBorder="1" applyAlignment="1" applyProtection="1">
      <alignment wrapText="1"/>
      <protection/>
    </xf>
    <xf numFmtId="0" fontId="11" fillId="0" borderId="1" xfId="0" applyFont="1" applyBorder="1" applyAlignment="1" applyProtection="1">
      <alignment vertical="top" wrapText="1"/>
      <protection/>
    </xf>
    <xf numFmtId="165" fontId="12" fillId="0" borderId="1" xfId="0" applyNumberFormat="1" applyFont="1" applyBorder="1" applyAlignment="1" applyProtection="1">
      <alignment horizontal="right" vertical="top" wrapText="1"/>
      <protection locked="0"/>
    </xf>
    <xf numFmtId="164" fontId="13" fillId="0" borderId="1" xfId="0" applyNumberFormat="1" applyFont="1" applyBorder="1" applyAlignment="1" applyProtection="1">
      <alignment horizontal="right" vertical="top" wrapText="1"/>
      <protection/>
    </xf>
    <xf numFmtId="0" fontId="13" fillId="5" borderId="1" xfId="0" applyFont="1" applyFill="1" applyBorder="1" applyAlignment="1" applyProtection="1">
      <alignment horizontal="right" vertical="top" wrapText="1"/>
      <protection/>
    </xf>
    <xf numFmtId="165" fontId="13" fillId="5" borderId="1" xfId="0" applyNumberFormat="1" applyFont="1" applyFill="1" applyBorder="1" applyAlignment="1" applyProtection="1">
      <alignment horizontal="right" vertical="top" wrapText="1"/>
      <protection/>
    </xf>
    <xf numFmtId="0" fontId="14" fillId="0" borderId="1" xfId="0" applyFont="1" applyBorder="1" applyAlignment="1" applyProtection="1">
      <alignment horizontal="right" vertical="top" wrapText="1"/>
      <protection/>
    </xf>
    <xf numFmtId="164" fontId="15" fillId="0" borderId="1" xfId="0" applyNumberFormat="1" applyFont="1" applyBorder="1" applyAlignment="1" applyProtection="1">
      <alignment horizontal="center" vertical="top" wrapText="1"/>
      <protection/>
    </xf>
    <xf numFmtId="6" fontId="16" fillId="0" borderId="0" xfId="0" applyNumberFormat="1" applyFont="1" applyAlignment="1" applyProtection="1">
      <alignment wrapText="1"/>
      <protection/>
    </xf>
    <xf numFmtId="0" fontId="4" fillId="0" borderId="1" xfId="0" applyFont="1" applyBorder="1" applyAlignment="1" applyProtection="1">
      <alignment horizontal="right" wrapText="1"/>
      <protection/>
    </xf>
    <xf numFmtId="0" fontId="4" fillId="2" borderId="1" xfId="0" applyFont="1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horizontal="right" vertical="top" wrapText="1"/>
      <protection/>
    </xf>
    <xf numFmtId="164" fontId="12" fillId="0" borderId="1" xfId="0" applyNumberFormat="1" applyFont="1" applyBorder="1" applyAlignment="1" applyProtection="1">
      <alignment horizontal="right" vertical="top" wrapText="1"/>
      <protection locked="0"/>
    </xf>
    <xf numFmtId="6" fontId="0" fillId="0" borderId="0" xfId="0" applyNumberFormat="1" applyAlignment="1" applyProtection="1">
      <alignment wrapText="1"/>
      <protection/>
    </xf>
    <xf numFmtId="0" fontId="13" fillId="5" borderId="1" xfId="0" applyFont="1" applyFill="1" applyBorder="1" applyAlignment="1">
      <alignment horizontal="right" vertical="top" wrapText="1"/>
    </xf>
    <xf numFmtId="0" fontId="2" fillId="0" borderId="1" xfId="0" applyFont="1" applyBorder="1" applyAlignment="1" applyProtection="1">
      <alignment vertical="top" wrapText="1"/>
      <protection/>
    </xf>
    <xf numFmtId="0" fontId="0" fillId="0" borderId="1" xfId="0" applyBorder="1" applyAlignment="1" applyProtection="1">
      <alignment wrapText="1"/>
      <protection/>
    </xf>
    <xf numFmtId="0" fontId="3" fillId="0" borderId="1" xfId="0" applyFont="1" applyBorder="1" applyAlignment="1" applyProtection="1">
      <alignment vertical="top" wrapText="1"/>
      <protection/>
    </xf>
    <xf numFmtId="0" fontId="12" fillId="0" borderId="1" xfId="0" applyFont="1" applyBorder="1" applyAlignment="1" applyProtection="1">
      <alignment horizontal="righ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7"/>
  <sheetViews>
    <sheetView tabSelected="1" zoomScale="75" zoomScaleNormal="75" workbookViewId="0" topLeftCell="A1">
      <selection activeCell="H23" sqref="H23"/>
    </sheetView>
  </sheetViews>
  <sheetFormatPr defaultColWidth="9.33203125" defaultRowHeight="12.75"/>
  <cols>
    <col min="1" max="1" width="9.33203125" style="1" customWidth="1"/>
    <col min="2" max="2" width="27.33203125" style="3" customWidth="1"/>
    <col min="3" max="3" width="20.16015625" style="3" customWidth="1"/>
    <col min="4" max="4" width="17.33203125" style="3" customWidth="1"/>
    <col min="5" max="5" width="15" style="3" customWidth="1"/>
    <col min="6" max="6" width="15.83203125" style="3" customWidth="1"/>
    <col min="7" max="7" width="7.66015625" style="3" customWidth="1"/>
    <col min="8" max="8" width="40.5" style="1" customWidth="1"/>
    <col min="9" max="9" width="16.5" style="1" customWidth="1"/>
    <col min="10" max="10" width="16" style="1" customWidth="1"/>
    <col min="11" max="11" width="20.66015625" style="1" customWidth="1"/>
    <col min="12" max="16384" width="9.33203125" style="1" customWidth="1"/>
  </cols>
  <sheetData>
    <row r="1" ht="20.25">
      <c r="B1" s="2" t="s">
        <v>0</v>
      </c>
    </row>
    <row r="3" spans="2:6" ht="18.75">
      <c r="B3" s="4" t="s">
        <v>1</v>
      </c>
      <c r="C3" s="5"/>
      <c r="D3" s="5"/>
      <c r="E3" s="5"/>
      <c r="F3" s="5"/>
    </row>
    <row r="4" spans="2:6" ht="15.75">
      <c r="B4" s="6" t="s">
        <v>2</v>
      </c>
      <c r="C4" s="5"/>
      <c r="D4" s="5"/>
      <c r="E4" s="5"/>
      <c r="F4" s="5"/>
    </row>
    <row r="5" spans="2:6" ht="15.75">
      <c r="B5" s="6" t="s">
        <v>3</v>
      </c>
      <c r="C5" s="5"/>
      <c r="D5" s="5"/>
      <c r="E5" s="5"/>
      <c r="F5" s="5"/>
    </row>
    <row r="6" spans="2:6" ht="15.75">
      <c r="B6" s="6" t="s">
        <v>4</v>
      </c>
      <c r="C6" s="5"/>
      <c r="D6" s="5"/>
      <c r="E6" s="5"/>
      <c r="F6" s="5"/>
    </row>
    <row r="7" spans="2:6" s="3" customFormat="1" ht="13.5" thickBot="1">
      <c r="B7" s="5"/>
      <c r="C7" s="5"/>
      <c r="D7" s="5"/>
      <c r="E7" s="5"/>
      <c r="F7" s="5"/>
    </row>
    <row r="8" spans="2:11" s="3" customFormat="1" ht="37.5" customHeight="1" thickBot="1">
      <c r="B8" s="7" t="s">
        <v>5</v>
      </c>
      <c r="C8" s="8" t="s">
        <v>6</v>
      </c>
      <c r="D8" s="7" t="s">
        <v>7</v>
      </c>
      <c r="E8" s="7" t="s">
        <v>8</v>
      </c>
      <c r="H8" s="9" t="s">
        <v>9</v>
      </c>
      <c r="I8" s="8" t="s">
        <v>6</v>
      </c>
      <c r="J8" s="10" t="s">
        <v>7</v>
      </c>
      <c r="K8" s="10" t="s">
        <v>8</v>
      </c>
    </row>
    <row r="9" spans="2:11" s="3" customFormat="1" ht="14.25" thickBot="1">
      <c r="B9" s="8" t="s">
        <v>10</v>
      </c>
      <c r="C9" s="11" t="s">
        <v>11</v>
      </c>
      <c r="D9" s="12">
        <v>0</v>
      </c>
      <c r="E9" s="13"/>
      <c r="H9" s="10" t="s">
        <v>12</v>
      </c>
      <c r="I9" s="8" t="s">
        <v>11</v>
      </c>
      <c r="J9" s="14">
        <f>C23</f>
        <v>0</v>
      </c>
      <c r="K9" s="15"/>
    </row>
    <row r="10" spans="2:11" s="3" customFormat="1" ht="26.25" thickBot="1">
      <c r="B10" s="8" t="s">
        <v>13</v>
      </c>
      <c r="C10" s="11" t="s">
        <v>11</v>
      </c>
      <c r="D10" s="16">
        <v>0</v>
      </c>
      <c r="E10" s="13"/>
      <c r="H10" s="10" t="s">
        <v>13</v>
      </c>
      <c r="I10" s="8" t="s">
        <v>11</v>
      </c>
      <c r="J10" s="14">
        <f>D10</f>
        <v>0</v>
      </c>
      <c r="K10" s="15"/>
    </row>
    <row r="11" spans="2:11" s="3" customFormat="1" ht="26.25" thickBot="1">
      <c r="B11" s="8" t="s">
        <v>14</v>
      </c>
      <c r="C11" s="11" t="s">
        <v>15</v>
      </c>
      <c r="D11" s="13"/>
      <c r="E11" s="16">
        <v>0</v>
      </c>
      <c r="H11" s="10" t="s">
        <v>16</v>
      </c>
      <c r="I11" s="8" t="s">
        <v>17</v>
      </c>
      <c r="J11" s="15"/>
      <c r="K11" s="14">
        <f>K36+K41</f>
        <v>0</v>
      </c>
    </row>
    <row r="12" spans="2:11" s="3" customFormat="1" ht="13.5" thickBot="1">
      <c r="B12" s="8" t="s">
        <v>18</v>
      </c>
      <c r="C12" s="11" t="s">
        <v>19</v>
      </c>
      <c r="D12" s="13"/>
      <c r="E12" s="16">
        <v>0</v>
      </c>
      <c r="H12" s="10" t="s">
        <v>20</v>
      </c>
      <c r="I12" s="8" t="s">
        <v>21</v>
      </c>
      <c r="J12" s="17">
        <v>0</v>
      </c>
      <c r="K12" s="15"/>
    </row>
    <row r="13" spans="2:11" s="3" customFormat="1" ht="13.5" thickBot="1">
      <c r="B13" s="8" t="s">
        <v>22</v>
      </c>
      <c r="C13" s="11" t="s">
        <v>19</v>
      </c>
      <c r="D13" s="16">
        <v>0</v>
      </c>
      <c r="E13" s="13"/>
      <c r="H13" s="10" t="s">
        <v>23</v>
      </c>
      <c r="I13" s="8" t="s">
        <v>21</v>
      </c>
      <c r="J13" s="17">
        <v>0</v>
      </c>
      <c r="K13" s="15"/>
    </row>
    <row r="14" spans="2:11" s="3" customFormat="1" ht="13.5" thickBot="1">
      <c r="B14" s="8" t="s">
        <v>24</v>
      </c>
      <c r="C14" s="11" t="s">
        <v>19</v>
      </c>
      <c r="D14" s="13"/>
      <c r="E14" s="16">
        <v>0</v>
      </c>
      <c r="H14" s="10" t="s">
        <v>25</v>
      </c>
      <c r="I14" s="8" t="s">
        <v>21</v>
      </c>
      <c r="J14" s="15"/>
      <c r="K14" s="17">
        <v>0</v>
      </c>
    </row>
    <row r="15" spans="2:11" s="3" customFormat="1" ht="13.5" thickBot="1">
      <c r="B15" s="8" t="s">
        <v>26</v>
      </c>
      <c r="C15" s="11" t="s">
        <v>15</v>
      </c>
      <c r="D15" s="13"/>
      <c r="E15" s="16">
        <v>0</v>
      </c>
      <c r="H15" s="10" t="s">
        <v>27</v>
      </c>
      <c r="I15" s="8" t="s">
        <v>21</v>
      </c>
      <c r="J15" s="17">
        <v>0</v>
      </c>
      <c r="K15" s="15"/>
    </row>
    <row r="16" spans="2:11" s="3" customFormat="1" ht="13.5" thickBot="1">
      <c r="B16" s="8" t="s">
        <v>28</v>
      </c>
      <c r="C16" s="11" t="s">
        <v>19</v>
      </c>
      <c r="D16" s="16">
        <v>0</v>
      </c>
      <c r="E16" s="13"/>
      <c r="H16" s="10" t="s">
        <v>29</v>
      </c>
      <c r="I16" s="8" t="s">
        <v>30</v>
      </c>
      <c r="J16" s="15"/>
      <c r="K16" s="17">
        <v>0</v>
      </c>
    </row>
    <row r="17" spans="2:11" s="3" customFormat="1" ht="26.25" thickBot="1">
      <c r="B17" s="8" t="s">
        <v>31</v>
      </c>
      <c r="C17" s="11" t="s">
        <v>19</v>
      </c>
      <c r="D17" s="13"/>
      <c r="E17" s="16">
        <v>0</v>
      </c>
      <c r="H17" s="10" t="s">
        <v>32</v>
      </c>
      <c r="I17" s="8" t="s">
        <v>33</v>
      </c>
      <c r="J17" s="15"/>
      <c r="K17" s="18"/>
    </row>
    <row r="18" spans="2:11" s="3" customFormat="1" ht="13.5" thickBot="1">
      <c r="B18" s="8" t="s">
        <v>34</v>
      </c>
      <c r="C18" s="11" t="s">
        <v>15</v>
      </c>
      <c r="D18" s="13"/>
      <c r="E18" s="16">
        <v>0</v>
      </c>
      <c r="H18" s="10" t="s">
        <v>35</v>
      </c>
      <c r="I18" s="8" t="s">
        <v>36</v>
      </c>
      <c r="J18" s="15"/>
      <c r="K18" s="17">
        <v>0</v>
      </c>
    </row>
    <row r="19" spans="2:11" s="3" customFormat="1" ht="13.5" thickBot="1">
      <c r="B19" s="8" t="s">
        <v>37</v>
      </c>
      <c r="C19" s="11" t="s">
        <v>19</v>
      </c>
      <c r="D19" s="16">
        <v>0</v>
      </c>
      <c r="E19" s="13"/>
      <c r="H19" s="10" t="s">
        <v>38</v>
      </c>
      <c r="I19" s="8" t="s">
        <v>36</v>
      </c>
      <c r="J19" s="15"/>
      <c r="K19" s="17">
        <v>0</v>
      </c>
    </row>
    <row r="20" spans="2:11" s="3" customFormat="1" ht="13.5" thickBot="1">
      <c r="B20" s="8" t="s">
        <v>39</v>
      </c>
      <c r="C20" s="11" t="s">
        <v>19</v>
      </c>
      <c r="D20" s="16">
        <v>0</v>
      </c>
      <c r="E20" s="13"/>
      <c r="H20" s="10" t="s">
        <v>40</v>
      </c>
      <c r="I20" s="15"/>
      <c r="J20" s="14">
        <f>SUM(J9:J15)</f>
        <v>0</v>
      </c>
      <c r="K20" s="14">
        <f>SUM(K11:K19)</f>
        <v>0</v>
      </c>
    </row>
    <row r="21" spans="2:11" s="3" customFormat="1" ht="13.5" thickBot="1">
      <c r="B21" s="8" t="s">
        <v>41</v>
      </c>
      <c r="C21" s="11" t="s">
        <v>19</v>
      </c>
      <c r="D21" s="13"/>
      <c r="E21" s="16">
        <v>0</v>
      </c>
      <c r="H21" s="19" t="s">
        <v>42</v>
      </c>
      <c r="I21" s="14">
        <f>J20-K20</f>
        <v>0</v>
      </c>
      <c r="J21" s="15"/>
      <c r="K21" s="15"/>
    </row>
    <row r="22" spans="2:5" s="3" customFormat="1" ht="26.25" thickBot="1">
      <c r="B22" s="8" t="s">
        <v>43</v>
      </c>
      <c r="C22" s="13"/>
      <c r="D22" s="20">
        <f>SUM(D9:D20)</f>
        <v>0</v>
      </c>
      <c r="E22" s="20">
        <f>SUM(E11:E21)</f>
        <v>0</v>
      </c>
    </row>
    <row r="23" spans="2:5" s="3" customFormat="1" ht="26.25" thickBot="1">
      <c r="B23" s="21" t="s">
        <v>12</v>
      </c>
      <c r="C23" s="20">
        <f>D22-E22</f>
        <v>0</v>
      </c>
      <c r="D23" s="13"/>
      <c r="E23" s="13"/>
    </row>
    <row r="24" spans="2:5" s="3" customFormat="1" ht="12.75">
      <c r="B24" s="22"/>
      <c r="C24" s="23"/>
      <c r="D24" s="24"/>
      <c r="E24" s="24"/>
    </row>
    <row r="25" spans="2:8" s="3" customFormat="1" ht="36.75" thickBot="1">
      <c r="B25" s="25" t="s">
        <v>44</v>
      </c>
      <c r="H25" s="26" t="s">
        <v>45</v>
      </c>
    </row>
    <row r="26" spans="2:11" s="3" customFormat="1" ht="29.25" thickBot="1">
      <c r="B26" s="27" t="s">
        <v>46</v>
      </c>
      <c r="C26" s="28" t="s">
        <v>47</v>
      </c>
      <c r="D26" s="28" t="s">
        <v>48</v>
      </c>
      <c r="E26" s="28" t="s">
        <v>7</v>
      </c>
      <c r="F26" s="28" t="s">
        <v>8</v>
      </c>
      <c r="H26" s="29" t="s">
        <v>49</v>
      </c>
      <c r="I26" s="29" t="s">
        <v>50</v>
      </c>
      <c r="J26" s="29" t="s">
        <v>51</v>
      </c>
      <c r="K26" s="29" t="s">
        <v>52</v>
      </c>
    </row>
    <row r="27" spans="2:11" s="3" customFormat="1" ht="16.5" thickBot="1">
      <c r="B27" s="27" t="s">
        <v>53</v>
      </c>
      <c r="C27" s="30">
        <v>0</v>
      </c>
      <c r="D27" s="31">
        <v>19000</v>
      </c>
      <c r="E27" s="27"/>
      <c r="F27" s="32">
        <f>IF(C27&gt;0,D27*C27,0)</f>
        <v>0</v>
      </c>
      <c r="H27" s="33" t="s">
        <v>54</v>
      </c>
      <c r="I27" s="50">
        <v>0</v>
      </c>
      <c r="J27" s="34">
        <v>0</v>
      </c>
      <c r="K27" s="35">
        <f>J27*I27</f>
        <v>0</v>
      </c>
    </row>
    <row r="28" spans="2:11" s="3" customFormat="1" ht="16.5" thickBot="1">
      <c r="B28" s="27" t="s">
        <v>55</v>
      </c>
      <c r="C28" s="30">
        <v>0</v>
      </c>
      <c r="D28" s="31">
        <v>145000</v>
      </c>
      <c r="E28" s="27"/>
      <c r="F28" s="32">
        <f aca="true" t="shared" si="0" ref="F28:F38">IF(C28&gt;0,D28*C28,0)</f>
        <v>0</v>
      </c>
      <c r="H28" s="33" t="s">
        <v>56</v>
      </c>
      <c r="I28" s="46"/>
      <c r="J28" s="37"/>
      <c r="K28" s="36"/>
    </row>
    <row r="29" spans="2:11" s="3" customFormat="1" ht="16.5" thickBot="1">
      <c r="B29" s="27" t="s">
        <v>57</v>
      </c>
      <c r="C29" s="30">
        <v>0</v>
      </c>
      <c r="D29" s="31">
        <v>210000</v>
      </c>
      <c r="E29" s="27"/>
      <c r="F29" s="32">
        <f t="shared" si="0"/>
        <v>0</v>
      </c>
      <c r="H29" s="33" t="s">
        <v>58</v>
      </c>
      <c r="I29" s="50">
        <v>0</v>
      </c>
      <c r="J29" s="34">
        <v>0</v>
      </c>
      <c r="K29" s="35">
        <f aca="true" t="shared" si="1" ref="K29:K35">J29*I29</f>
        <v>0</v>
      </c>
    </row>
    <row r="30" spans="2:11" s="3" customFormat="1" ht="16.5" thickBot="1">
      <c r="B30" s="27" t="s">
        <v>59</v>
      </c>
      <c r="C30" s="30">
        <v>0</v>
      </c>
      <c r="D30" s="31">
        <v>30000</v>
      </c>
      <c r="E30" s="27"/>
      <c r="F30" s="32">
        <f t="shared" si="0"/>
        <v>0</v>
      </c>
      <c r="H30" s="33" t="s">
        <v>60</v>
      </c>
      <c r="I30" s="50">
        <v>0</v>
      </c>
      <c r="J30" s="34">
        <v>0</v>
      </c>
      <c r="K30" s="35">
        <f t="shared" si="1"/>
        <v>0</v>
      </c>
    </row>
    <row r="31" spans="2:11" s="3" customFormat="1" ht="16.5" thickBot="1">
      <c r="B31" s="27" t="s">
        <v>61</v>
      </c>
      <c r="C31" s="30">
        <v>0</v>
      </c>
      <c r="D31" s="31">
        <v>37000</v>
      </c>
      <c r="E31" s="27"/>
      <c r="F31" s="32">
        <f t="shared" si="0"/>
        <v>0</v>
      </c>
      <c r="H31" s="33" t="s">
        <v>62</v>
      </c>
      <c r="I31" s="50">
        <v>0</v>
      </c>
      <c r="J31" s="34">
        <v>0</v>
      </c>
      <c r="K31" s="35">
        <f t="shared" si="1"/>
        <v>0</v>
      </c>
    </row>
    <row r="32" spans="2:11" s="3" customFormat="1" ht="16.5" thickBot="1">
      <c r="B32" s="27" t="s">
        <v>63</v>
      </c>
      <c r="C32" s="30">
        <v>0</v>
      </c>
      <c r="D32" s="31">
        <v>13000</v>
      </c>
      <c r="E32" s="27"/>
      <c r="F32" s="32">
        <f t="shared" si="0"/>
        <v>0</v>
      </c>
      <c r="H32" s="33" t="s">
        <v>64</v>
      </c>
      <c r="I32" s="50">
        <v>0</v>
      </c>
      <c r="J32" s="34">
        <v>0</v>
      </c>
      <c r="K32" s="35">
        <f t="shared" si="1"/>
        <v>0</v>
      </c>
    </row>
    <row r="33" spans="2:11" s="3" customFormat="1" ht="16.5" thickBot="1">
      <c r="B33" s="27" t="s">
        <v>65</v>
      </c>
      <c r="C33" s="30">
        <v>0</v>
      </c>
      <c r="D33" s="31">
        <v>3800</v>
      </c>
      <c r="E33" s="27"/>
      <c r="F33" s="32">
        <f t="shared" si="0"/>
        <v>0</v>
      </c>
      <c r="H33" s="33" t="s">
        <v>66</v>
      </c>
      <c r="I33" s="50">
        <v>0</v>
      </c>
      <c r="J33" s="34">
        <v>0</v>
      </c>
      <c r="K33" s="35">
        <f t="shared" si="1"/>
        <v>0</v>
      </c>
    </row>
    <row r="34" spans="2:11" s="3" customFormat="1" ht="16.5" thickBot="1">
      <c r="B34" s="27" t="s">
        <v>67</v>
      </c>
      <c r="C34" s="30">
        <v>0</v>
      </c>
      <c r="D34" s="31">
        <v>6500</v>
      </c>
      <c r="E34" s="27"/>
      <c r="F34" s="32">
        <f t="shared" si="0"/>
        <v>0</v>
      </c>
      <c r="H34" s="33" t="s">
        <v>68</v>
      </c>
      <c r="I34" s="50">
        <v>0</v>
      </c>
      <c r="J34" s="34">
        <v>0</v>
      </c>
      <c r="K34" s="35">
        <f t="shared" si="1"/>
        <v>0</v>
      </c>
    </row>
    <row r="35" spans="2:11" s="3" customFormat="1" ht="16.5" thickBot="1">
      <c r="B35" s="27" t="s">
        <v>69</v>
      </c>
      <c r="C35" s="30">
        <v>0</v>
      </c>
      <c r="D35" s="31">
        <v>2</v>
      </c>
      <c r="E35" s="27"/>
      <c r="F35" s="32">
        <f t="shared" si="0"/>
        <v>0</v>
      </c>
      <c r="H35" s="33" t="s">
        <v>70</v>
      </c>
      <c r="I35" s="50">
        <v>0</v>
      </c>
      <c r="J35" s="34">
        <v>0</v>
      </c>
      <c r="K35" s="35">
        <f t="shared" si="1"/>
        <v>0</v>
      </c>
    </row>
    <row r="36" spans="2:11" s="3" customFormat="1" ht="19.5" thickBot="1">
      <c r="B36" s="27" t="s">
        <v>71</v>
      </c>
      <c r="C36" s="30">
        <v>0</v>
      </c>
      <c r="D36" s="31">
        <v>50</v>
      </c>
      <c r="E36" s="27"/>
      <c r="F36" s="32">
        <f t="shared" si="0"/>
        <v>0</v>
      </c>
      <c r="H36" s="38" t="s">
        <v>72</v>
      </c>
      <c r="I36" s="36"/>
      <c r="J36" s="36"/>
      <c r="K36" s="39">
        <f>SUM(K27:K35)</f>
        <v>0</v>
      </c>
    </row>
    <row r="37" spans="2:10" s="3" customFormat="1" ht="15" thickBot="1">
      <c r="B37" s="27" t="s">
        <v>73</v>
      </c>
      <c r="C37" s="30">
        <v>0</v>
      </c>
      <c r="D37" s="31">
        <v>30</v>
      </c>
      <c r="E37" s="27"/>
      <c r="F37" s="32">
        <f t="shared" si="0"/>
        <v>0</v>
      </c>
      <c r="J37" s="40"/>
    </row>
    <row r="38" spans="2:10" s="3" customFormat="1" ht="15" thickBot="1">
      <c r="B38" s="27" t="s">
        <v>74</v>
      </c>
      <c r="C38" s="30">
        <v>0</v>
      </c>
      <c r="D38" s="31">
        <v>700</v>
      </c>
      <c r="E38" s="27"/>
      <c r="F38" s="32">
        <f t="shared" si="0"/>
        <v>0</v>
      </c>
      <c r="J38" s="40"/>
    </row>
    <row r="39" spans="2:6" s="3" customFormat="1" ht="13.5" thickBot="1">
      <c r="B39" s="41" t="s">
        <v>72</v>
      </c>
      <c r="C39" s="42"/>
      <c r="D39" s="42"/>
      <c r="E39" s="27"/>
      <c r="F39" s="32">
        <f>SUM(F27:F38)</f>
        <v>0</v>
      </c>
    </row>
    <row r="40" spans="8:11" s="3" customFormat="1" ht="78" customHeight="1" thickBot="1">
      <c r="H40" s="47" t="s">
        <v>75</v>
      </c>
      <c r="I40" s="48"/>
      <c r="J40" s="48"/>
      <c r="K40" s="43"/>
    </row>
    <row r="41" spans="8:11" s="3" customFormat="1" ht="16.5" thickBot="1">
      <c r="H41" s="49" t="s">
        <v>76</v>
      </c>
      <c r="I41" s="48"/>
      <c r="J41" s="48"/>
      <c r="K41" s="44">
        <v>0</v>
      </c>
    </row>
    <row r="42" s="3" customFormat="1" ht="12.75"/>
    <row r="43" s="3" customFormat="1" ht="12.75"/>
    <row r="44" spans="8:11" ht="12.75">
      <c r="H44" s="3"/>
      <c r="I44" s="3"/>
      <c r="J44" s="3"/>
      <c r="K44" s="3"/>
    </row>
    <row r="73" s="3" customFormat="1" ht="73.5" customHeight="1"/>
    <row r="74" s="3" customFormat="1" ht="25.5" customHeight="1"/>
    <row r="77" ht="12.75">
      <c r="B77" s="45"/>
    </row>
  </sheetData>
  <sheetProtection sheet="1" objects="1" scenarios="1"/>
  <mergeCells count="2">
    <mergeCell ref="H40:J40"/>
    <mergeCell ref="H41:J41"/>
  </mergeCells>
  <printOptions/>
  <pageMargins left="0.75" right="0.75" top="0.58" bottom="0.55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</dc:creator>
  <cp:keywords/>
  <dc:description/>
  <cp:lastModifiedBy>CAST</cp:lastModifiedBy>
  <cp:lastPrinted>2003-01-26T20:33:23Z</cp:lastPrinted>
  <dcterms:created xsi:type="dcterms:W3CDTF">2003-01-26T20:27:28Z</dcterms:created>
  <dcterms:modified xsi:type="dcterms:W3CDTF">2003-01-26T20:38:38Z</dcterms:modified>
  <cp:category/>
  <cp:version/>
  <cp:contentType/>
  <cp:contentStatus/>
</cp:coreProperties>
</file>